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60" yWindow="-108" windowWidth="18912" windowHeight="12936" tabRatio="792" activeTab="2"/>
  </bookViews>
  <sheets>
    <sheet name="Таблица 1" sheetId="5" r:id="rId1"/>
    <sheet name="Таблица  2" sheetId="6" r:id="rId2"/>
    <sheet name="Таблица  3" sheetId="7" r:id="rId3"/>
  </sheets>
  <definedNames>
    <definedName name="_xlnm._FilterDatabase" localSheetId="1" hidden="1">'Таблица  2'!$A$6:$M$6</definedName>
  </definedNames>
  <calcPr calcId="145621"/>
</workbook>
</file>

<file path=xl/calcChain.xml><?xml version="1.0" encoding="utf-8"?>
<calcChain xmlns="http://schemas.openxmlformats.org/spreadsheetml/2006/main">
  <c r="J16" i="5" l="1"/>
  <c r="I16" i="5"/>
  <c r="J15" i="5"/>
  <c r="I15" i="5"/>
  <c r="J14" i="5"/>
  <c r="I14" i="5"/>
  <c r="I12" i="5"/>
  <c r="J12" i="5"/>
  <c r="J11" i="5"/>
  <c r="I11" i="5"/>
  <c r="I10" i="5"/>
  <c r="J10" i="5"/>
  <c r="J9" i="5"/>
  <c r="I9" i="5"/>
  <c r="J14" i="7"/>
  <c r="K14" i="7"/>
  <c r="J13" i="7"/>
  <c r="K13" i="7"/>
  <c r="J10" i="7"/>
  <c r="K10" i="7"/>
  <c r="J11" i="7"/>
  <c r="K11" i="7"/>
  <c r="J12" i="7"/>
  <c r="K12" i="7"/>
  <c r="K9" i="7"/>
  <c r="J9" i="7"/>
  <c r="K8" i="7"/>
  <c r="J8" i="7"/>
  <c r="J24" i="6"/>
  <c r="J23" i="6"/>
  <c r="J22" i="6"/>
  <c r="J21" i="6"/>
  <c r="K24" i="6"/>
  <c r="K23" i="6"/>
  <c r="K22" i="6"/>
  <c r="K21" i="6"/>
  <c r="K19" i="6"/>
  <c r="J19" i="6"/>
  <c r="J18" i="6"/>
  <c r="K18" i="6"/>
  <c r="K17" i="6"/>
  <c r="J17" i="6"/>
  <c r="J16" i="6"/>
  <c r="J15" i="6"/>
  <c r="J14" i="6"/>
  <c r="K16" i="6"/>
  <c r="K15" i="6"/>
  <c r="K14" i="6"/>
  <c r="J13" i="6"/>
  <c r="K13" i="6"/>
  <c r="K12" i="6"/>
  <c r="J12" i="6"/>
  <c r="J9" i="6"/>
  <c r="K9" i="6"/>
  <c r="J10" i="6"/>
  <c r="K10" i="6"/>
  <c r="J11" i="6"/>
  <c r="K11" i="6"/>
  <c r="K8" i="6"/>
  <c r="J8" i="6"/>
  <c r="A13" i="7" l="1"/>
  <c r="A14" i="7" s="1"/>
  <c r="A9" i="7"/>
  <c r="A10" i="7" s="1"/>
  <c r="A11" i="7" s="1"/>
  <c r="A23" i="6"/>
  <c r="A24" i="6" s="1"/>
  <c r="A22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</calcChain>
</file>

<file path=xl/sharedStrings.xml><?xml version="1.0" encoding="utf-8"?>
<sst xmlns="http://schemas.openxmlformats.org/spreadsheetml/2006/main" count="260" uniqueCount="99">
  <si>
    <t>№</t>
  </si>
  <si>
    <t>Код услуги</t>
  </si>
  <si>
    <t>Наименование услуги</t>
  </si>
  <si>
    <t>Услуги гемодиализа</t>
  </si>
  <si>
    <t>А18.05.002</t>
  </si>
  <si>
    <t>Гемодиализ</t>
  </si>
  <si>
    <t>А18.05.002.002</t>
  </si>
  <si>
    <t>А18.05.002.001</t>
  </si>
  <si>
    <t>А18.05.011</t>
  </si>
  <si>
    <t>Гемодиафильтрация</t>
  </si>
  <si>
    <t>А18.05.004</t>
  </si>
  <si>
    <t>по КСГ</t>
  </si>
  <si>
    <t>А18.05.002.003</t>
  </si>
  <si>
    <t>А18.05.003</t>
  </si>
  <si>
    <t>А18.05.004.001</t>
  </si>
  <si>
    <t>А18.05.011.001</t>
  </si>
  <si>
    <t>А18.05.002.005</t>
  </si>
  <si>
    <t>по КСГ (сутки)</t>
  </si>
  <si>
    <t>А18.05.003.002</t>
  </si>
  <si>
    <t>А18.05.011.002</t>
  </si>
  <si>
    <t>Услуги перитонеального диализа</t>
  </si>
  <si>
    <t>А18.30.001</t>
  </si>
  <si>
    <t>А18.30.001.001</t>
  </si>
  <si>
    <t>по КСГ (день обмена)</t>
  </si>
  <si>
    <t>А18.30.001.002</t>
  </si>
  <si>
    <t>Перитонеальный диализ с использованием автоматизированных технологий</t>
  </si>
  <si>
    <t>А18.30.001.003</t>
  </si>
  <si>
    <t>Перитонеальный диализ при нарушении ультрафильтрации</t>
  </si>
  <si>
    <t>Гемодиализ интермиттирующий низкопоточный</t>
  </si>
  <si>
    <t>Гемодиализ интермиттирующий высокопоточный</t>
  </si>
  <si>
    <t>Перитонеальный диализ</t>
  </si>
  <si>
    <t>Единица оплаты</t>
  </si>
  <si>
    <t>Коэффициент относительной затратоемкости</t>
  </si>
  <si>
    <t>Приложение 26</t>
  </si>
  <si>
    <t>Таблица 1</t>
  </si>
  <si>
    <t>Тарифы на оплату услуг диализа в амбулаторно-поликлинических условиях.</t>
  </si>
  <si>
    <t>Тарифы на оплату услуг диализа в  условиях дневного стационара.</t>
  </si>
  <si>
    <t>Таблица 2</t>
  </si>
  <si>
    <t>Таблица 3</t>
  </si>
  <si>
    <t>Базовый тариф</t>
  </si>
  <si>
    <t xml:space="preserve"> тариф на 1 услугу </t>
  </si>
  <si>
    <t>1 районная группа</t>
  </si>
  <si>
    <t>2 районная группа</t>
  </si>
  <si>
    <t>3 районная группа</t>
  </si>
  <si>
    <t>4 районная группа</t>
  </si>
  <si>
    <t xml:space="preserve"> услуга</t>
  </si>
  <si>
    <t>Х</t>
  </si>
  <si>
    <t>Значение доли заработной платы, %</t>
  </si>
  <si>
    <t>КСГ</t>
  </si>
  <si>
    <t>st36.020.1</t>
  </si>
  <si>
    <t>st36.020.2</t>
  </si>
  <si>
    <t>st36.020.3</t>
  </si>
  <si>
    <t>st36.020.4</t>
  </si>
  <si>
    <t>st36.020.5</t>
  </si>
  <si>
    <t>st36.020.6</t>
  </si>
  <si>
    <t>st36.020.7</t>
  </si>
  <si>
    <t>st36.020.8</t>
  </si>
  <si>
    <t>st36.021.1</t>
  </si>
  <si>
    <t>st36.021.2</t>
  </si>
  <si>
    <t>st36.021.3</t>
  </si>
  <si>
    <t>st36.021.4</t>
  </si>
  <si>
    <t>Тарифы на оплату услуг диализа в стационарных условиях</t>
  </si>
  <si>
    <t>Оказание услуг диализа(Перитонеальный диализ проточный)</t>
  </si>
  <si>
    <t>Оказание услуг диализа (Гемодиализ)</t>
  </si>
  <si>
    <t>Оказание услуг диализа (Гемодиализ интермиттирующий низкопоточный)</t>
  </si>
  <si>
    <t>Оказание услуг диализа (Гемодиализ интермиттирующий высокопоточный)</t>
  </si>
  <si>
    <t>Оказание услуг диализа (Гемодиафильтрация)</t>
  </si>
  <si>
    <t>Оказание услуг диализа (Ультрафильтрация крови)</t>
  </si>
  <si>
    <t>Оказание услуг диализа (Гемодиализ интермиттирующий продленный)</t>
  </si>
  <si>
    <t>Оказание услуг диализа (Гемофильтрация крови)</t>
  </si>
  <si>
    <t>Оказание услуг диализа (Ультрафильтрация продленная)</t>
  </si>
  <si>
    <t>Оказание услуг диализа (Гемодиафильтрация продленная)</t>
  </si>
  <si>
    <t>Оказание услуг диализа (Гемодиализ продолжительный)</t>
  </si>
  <si>
    <t>Оказание услуг диализа (Гемофильтрация крови продолжительная)</t>
  </si>
  <si>
    <t>Оказание услуг диализа (Гемодиафильтрация продолжительная)</t>
  </si>
  <si>
    <t>Оказание услуг диализа (Перитонеальный диализ)</t>
  </si>
  <si>
    <t>Оказание услуг диализа (Перитонеальный диализ с использованием автоматизированных технологий)</t>
  </si>
  <si>
    <t>Оказание услуг диализа (Перитонеальный диализ при нарушении ультрафильтрации)</t>
  </si>
  <si>
    <t>st36.020</t>
  </si>
  <si>
    <t>st36.021</t>
  </si>
  <si>
    <t>ds36.011.1</t>
  </si>
  <si>
    <t>ds36.011.2</t>
  </si>
  <si>
    <t>ds36.011.3</t>
  </si>
  <si>
    <t>ds36.011.4</t>
  </si>
  <si>
    <t>ds36.011</t>
  </si>
  <si>
    <t>(Базовая ставка: услуги гемодиализа - 6164,62 руб., Услуги перитонеального диализа - 4867,72 руб. )</t>
  </si>
  <si>
    <t>Базовое значение</t>
  </si>
  <si>
    <t>st36.020.9</t>
  </si>
  <si>
    <t>st36.020.10</t>
  </si>
  <si>
    <t>st36.020.11</t>
  </si>
  <si>
    <t>st36.020.12</t>
  </si>
  <si>
    <t>Коэффициент относительной затратоемкости к базовому значению</t>
  </si>
  <si>
    <t>Оказание услуг гемодиализа</t>
  </si>
  <si>
    <t>Оказание услуг перитонеального диализа</t>
  </si>
  <si>
    <t>к Соглашению о тарифах на оплату медицинской помощи по обязательному медицинскому страхованию на территории Хабаровского края на 2022 год</t>
  </si>
  <si>
    <t>Оказание услуг гемодиализа и перитонеального диализа</t>
  </si>
  <si>
    <t>ds36.011.5</t>
  </si>
  <si>
    <t>ds36.011.6</t>
  </si>
  <si>
    <t>ds36.011.7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</si>
</sst>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0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8"/>
  <sheetViews>
    <sheetView workbookViewId="0">
      <selection activeCell="D16" sqref="D16"/>
    </sheetView>
  </sheetViews>
  <sheetFormatPr defaultColWidth="9.109375" defaultRowHeight="14.4" x14ac:dyDescent="0.3"/>
  <cols>
    <col min="1" max="1" width="1.33203125" style="1" customWidth="1"/>
    <col min="2" max="2" width="5.33203125" style="3" customWidth="1"/>
    <col min="3" max="3" width="16" style="1" customWidth="1"/>
    <col min="4" max="4" width="46.33203125" style="1" customWidth="1"/>
    <col min="5" max="5" width="10.6640625" style="3" customWidth="1"/>
    <col min="6" max="6" width="9.5546875" style="3" customWidth="1"/>
    <col min="7" max="7" width="12" style="1" customWidth="1"/>
    <col min="8" max="10" width="12.109375" style="1" customWidth="1"/>
    <col min="11" max="16384" width="9.109375" style="1"/>
  </cols>
  <sheetData>
    <row r="1" spans="1:12" ht="18" x14ac:dyDescent="0.3">
      <c r="B1" s="2"/>
      <c r="I1" s="31" t="s">
        <v>33</v>
      </c>
      <c r="J1" s="31"/>
      <c r="K1" s="31"/>
      <c r="L1" s="31"/>
    </row>
    <row r="2" spans="1:12" ht="57.75" customHeight="1" x14ac:dyDescent="0.3">
      <c r="A2" s="1">
        <v>1</v>
      </c>
      <c r="B2" s="2"/>
      <c r="G2" s="7"/>
      <c r="H2" s="7"/>
      <c r="I2" s="32" t="s">
        <v>94</v>
      </c>
      <c r="J2" s="32"/>
      <c r="K2" s="32"/>
      <c r="L2" s="32"/>
    </row>
    <row r="3" spans="1:12" ht="18.75" customHeight="1" x14ac:dyDescent="0.3">
      <c r="A3" s="1">
        <v>1</v>
      </c>
      <c r="B3" s="2"/>
      <c r="G3" s="7"/>
      <c r="H3" s="7"/>
      <c r="I3" s="32" t="s">
        <v>34</v>
      </c>
      <c r="J3" s="32"/>
      <c r="K3" s="32"/>
      <c r="L3" s="32"/>
    </row>
    <row r="4" spans="1:12" ht="37.200000000000003" customHeight="1" x14ac:dyDescent="0.3">
      <c r="A4" s="1">
        <v>1</v>
      </c>
      <c r="B4" s="35" t="s">
        <v>35</v>
      </c>
      <c r="C4" s="35"/>
      <c r="D4" s="35"/>
      <c r="E4" s="35"/>
      <c r="F4" s="35"/>
      <c r="G4" s="13"/>
      <c r="H4" s="13"/>
      <c r="I4" s="13"/>
      <c r="J4" s="13"/>
      <c r="K4" s="13"/>
      <c r="L4" s="13"/>
    </row>
    <row r="5" spans="1:12" ht="15.6" x14ac:dyDescent="0.3">
      <c r="A5" s="1">
        <v>1</v>
      </c>
      <c r="B5" s="18"/>
      <c r="C5" s="13" t="s">
        <v>85</v>
      </c>
      <c r="D5" s="13"/>
      <c r="E5" s="15"/>
      <c r="F5" s="15"/>
      <c r="G5" s="13"/>
      <c r="H5" s="13"/>
      <c r="I5" s="13"/>
      <c r="J5" s="13"/>
      <c r="K5" s="13"/>
      <c r="L5" s="13"/>
    </row>
    <row r="6" spans="1:12" ht="48" customHeight="1" x14ac:dyDescent="0.3">
      <c r="A6" s="1">
        <v>1</v>
      </c>
      <c r="B6" s="36" t="s">
        <v>0</v>
      </c>
      <c r="C6" s="36" t="s">
        <v>1</v>
      </c>
      <c r="D6" s="36" t="s">
        <v>2</v>
      </c>
      <c r="E6" s="36" t="s">
        <v>31</v>
      </c>
      <c r="F6" s="36" t="s">
        <v>32</v>
      </c>
      <c r="G6" s="38" t="s">
        <v>47</v>
      </c>
      <c r="H6" s="39" t="s">
        <v>40</v>
      </c>
      <c r="I6" s="39"/>
      <c r="J6" s="39"/>
      <c r="K6" s="39"/>
      <c r="L6" s="39"/>
    </row>
    <row r="7" spans="1:12" ht="46.8" x14ac:dyDescent="0.3">
      <c r="A7" s="1">
        <v>1</v>
      </c>
      <c r="B7" s="37"/>
      <c r="C7" s="37"/>
      <c r="D7" s="37"/>
      <c r="E7" s="37"/>
      <c r="F7" s="37"/>
      <c r="G7" s="38"/>
      <c r="H7" s="19" t="s">
        <v>39</v>
      </c>
      <c r="I7" s="12" t="s">
        <v>41</v>
      </c>
      <c r="J7" s="12" t="s">
        <v>42</v>
      </c>
      <c r="K7" s="12" t="s">
        <v>43</v>
      </c>
      <c r="L7" s="12" t="s">
        <v>44</v>
      </c>
    </row>
    <row r="8" spans="1:12" ht="15.75" customHeight="1" x14ac:dyDescent="0.3">
      <c r="A8" s="1">
        <v>1</v>
      </c>
      <c r="B8" s="33" t="s">
        <v>3</v>
      </c>
      <c r="C8" s="34"/>
      <c r="D8" s="34"/>
      <c r="E8" s="20"/>
      <c r="F8" s="20"/>
      <c r="G8" s="21"/>
      <c r="H8" s="9"/>
      <c r="I8" s="22"/>
      <c r="J8" s="22"/>
      <c r="K8" s="22"/>
      <c r="L8" s="23"/>
    </row>
    <row r="9" spans="1:12" ht="22.5" customHeight="1" x14ac:dyDescent="0.3">
      <c r="A9" s="1">
        <v>1</v>
      </c>
      <c r="B9" s="10">
        <v>1</v>
      </c>
      <c r="C9" s="5" t="s">
        <v>4</v>
      </c>
      <c r="D9" s="5" t="s">
        <v>5</v>
      </c>
      <c r="E9" s="10" t="s">
        <v>45</v>
      </c>
      <c r="F9" s="8">
        <v>1</v>
      </c>
      <c r="G9" s="28">
        <v>20</v>
      </c>
      <c r="H9" s="9">
        <v>6164.62</v>
      </c>
      <c r="I9" s="17">
        <f>ROUND(((F9*G9*H9/100)*1.4)+(F9*H9*(100-G9)/100),2)</f>
        <v>6657.79</v>
      </c>
      <c r="J9" s="17">
        <f>ROUND(((F9*G9*H9/100)*1.68)+(F9*H9*(100-G9)/100),2)</f>
        <v>7003.01</v>
      </c>
      <c r="K9" s="16" t="s">
        <v>46</v>
      </c>
      <c r="L9" s="16" t="s">
        <v>46</v>
      </c>
    </row>
    <row r="10" spans="1:12" ht="29.25" customHeight="1" x14ac:dyDescent="0.3">
      <c r="A10" s="1">
        <v>1</v>
      </c>
      <c r="B10" s="10">
        <v>2</v>
      </c>
      <c r="C10" s="5" t="s">
        <v>6</v>
      </c>
      <c r="D10" s="6" t="s">
        <v>28</v>
      </c>
      <c r="E10" s="10" t="s">
        <v>45</v>
      </c>
      <c r="F10" s="8">
        <v>1</v>
      </c>
      <c r="G10" s="28">
        <v>20</v>
      </c>
      <c r="H10" s="9">
        <v>6164.62</v>
      </c>
      <c r="I10" s="17">
        <f>ROUND(((F10*G10*H10/100)*1.4)+(F10*H10*(100-G10)/100),2)</f>
        <v>6657.79</v>
      </c>
      <c r="J10" s="17">
        <f>ROUND(((F10*G10*H10/100)*1.68)+(F10*H10*(100-G10)/100),2)</f>
        <v>7003.01</v>
      </c>
      <c r="K10" s="16" t="s">
        <v>46</v>
      </c>
      <c r="L10" s="16" t="s">
        <v>46</v>
      </c>
    </row>
    <row r="11" spans="1:12" ht="33" customHeight="1" x14ac:dyDescent="0.3">
      <c r="A11" s="1">
        <v>1</v>
      </c>
      <c r="B11" s="10">
        <v>3</v>
      </c>
      <c r="C11" s="5" t="s">
        <v>7</v>
      </c>
      <c r="D11" s="6" t="s">
        <v>29</v>
      </c>
      <c r="E11" s="10" t="s">
        <v>45</v>
      </c>
      <c r="F11" s="8">
        <v>1.05</v>
      </c>
      <c r="G11" s="28">
        <v>20</v>
      </c>
      <c r="H11" s="9">
        <v>6472.85</v>
      </c>
      <c r="I11" s="17">
        <f>ROUND(((F11*G11*H9/100)*1.4)+(F11*H9*(100-G11)/100),2)</f>
        <v>6990.68</v>
      </c>
      <c r="J11" s="17">
        <f>ROUND(((F11*G11*H9/100)*1.68)+(F11*H9*(100-G11)/100),2)</f>
        <v>7353.16</v>
      </c>
      <c r="K11" s="16" t="s">
        <v>46</v>
      </c>
      <c r="L11" s="16" t="s">
        <v>46</v>
      </c>
    </row>
    <row r="12" spans="1:12" ht="18.75" customHeight="1" x14ac:dyDescent="0.3">
      <c r="A12" s="1">
        <v>1</v>
      </c>
      <c r="B12" s="10">
        <v>4</v>
      </c>
      <c r="C12" s="5" t="s">
        <v>8</v>
      </c>
      <c r="D12" s="5" t="s">
        <v>9</v>
      </c>
      <c r="E12" s="10" t="s">
        <v>45</v>
      </c>
      <c r="F12" s="8">
        <v>1.08</v>
      </c>
      <c r="G12" s="28">
        <v>20</v>
      </c>
      <c r="H12" s="9">
        <v>6657.79</v>
      </c>
      <c r="I12" s="17">
        <f>ROUND(((F12*G12*H10/100)*1.4)+(F12*H10*(100-G12)/100),2)</f>
        <v>7190.41</v>
      </c>
      <c r="J12" s="17">
        <f>ROUND(((F12*G12*H10/100)*1.68)+(F12*H10*(100-G12)/100),2)</f>
        <v>7563.25</v>
      </c>
      <c r="K12" s="16" t="s">
        <v>46</v>
      </c>
      <c r="L12" s="16" t="s">
        <v>46</v>
      </c>
    </row>
    <row r="13" spans="1:12" ht="16.5" customHeight="1" x14ac:dyDescent="0.3">
      <c r="A13" s="1">
        <v>1</v>
      </c>
      <c r="B13" s="33" t="s">
        <v>20</v>
      </c>
      <c r="C13" s="34"/>
      <c r="D13" s="34"/>
      <c r="E13" s="20"/>
      <c r="F13" s="24"/>
      <c r="G13" s="27"/>
      <c r="H13" s="9"/>
      <c r="I13" s="25"/>
      <c r="J13" s="25"/>
      <c r="K13" s="25"/>
      <c r="L13" s="26"/>
    </row>
    <row r="14" spans="1:12" ht="39" customHeight="1" x14ac:dyDescent="0.3">
      <c r="A14" s="1">
        <v>1</v>
      </c>
      <c r="B14" s="10">
        <v>5</v>
      </c>
      <c r="C14" s="5" t="s">
        <v>21</v>
      </c>
      <c r="D14" s="6" t="s">
        <v>30</v>
      </c>
      <c r="E14" s="10" t="s">
        <v>45</v>
      </c>
      <c r="F14" s="8">
        <v>1</v>
      </c>
      <c r="G14" s="28">
        <v>15</v>
      </c>
      <c r="H14" s="9">
        <v>4867.72</v>
      </c>
      <c r="I14" s="17">
        <f>ROUND(((F14*G14*H14/100)*1.4)+(F14*H14*(100-G14)/100),2)</f>
        <v>5159.78</v>
      </c>
      <c r="J14" s="17">
        <f>ROUND(((F14*G14*H14/100)*1.68)+(F14*H14*(100-G14)/100),2)</f>
        <v>5364.23</v>
      </c>
      <c r="K14" s="16" t="s">
        <v>46</v>
      </c>
      <c r="L14" s="16" t="s">
        <v>46</v>
      </c>
    </row>
    <row r="15" spans="1:12" ht="38.4" customHeight="1" x14ac:dyDescent="0.3">
      <c r="A15" s="1">
        <v>1</v>
      </c>
      <c r="B15" s="10">
        <v>6</v>
      </c>
      <c r="C15" s="5" t="s">
        <v>24</v>
      </c>
      <c r="D15" s="5" t="s">
        <v>25</v>
      </c>
      <c r="E15" s="10" t="s">
        <v>45</v>
      </c>
      <c r="F15" s="8">
        <v>1.24</v>
      </c>
      <c r="G15" s="29">
        <v>15</v>
      </c>
      <c r="H15" s="9">
        <v>6035.97</v>
      </c>
      <c r="I15" s="14">
        <f>ROUND(((F15*G15*H14/100)*1.4)+(F15*H14*(100-G15)/100),2)</f>
        <v>6398.13</v>
      </c>
      <c r="J15" s="14">
        <f>ROUND(((F15*G15*H14/100)*1.68)+(F15*H14*(100-G15)/100),2)</f>
        <v>6651.64</v>
      </c>
      <c r="K15" s="11" t="s">
        <v>46</v>
      </c>
      <c r="L15" s="11" t="s">
        <v>46</v>
      </c>
    </row>
    <row r="16" spans="1:12" ht="53.25" customHeight="1" x14ac:dyDescent="0.3">
      <c r="A16" s="1">
        <v>1</v>
      </c>
      <c r="B16" s="10">
        <v>7</v>
      </c>
      <c r="C16" s="5" t="s">
        <v>26</v>
      </c>
      <c r="D16" s="5" t="s">
        <v>27</v>
      </c>
      <c r="E16" s="10" t="s">
        <v>45</v>
      </c>
      <c r="F16" s="8">
        <v>1.0900000000000001</v>
      </c>
      <c r="G16" s="29">
        <v>15</v>
      </c>
      <c r="H16" s="9">
        <v>5305.81</v>
      </c>
      <c r="I16" s="14">
        <f>ROUND(((F16*G16*H14/100)*1.4)+(F16*H14*(100-G16)/100),2)</f>
        <v>5624.16</v>
      </c>
      <c r="J16" s="14">
        <f>ROUND(((F16*G16*H14/100)*1.68)+(F16*H14*(100-G16)/100),2)</f>
        <v>5847.01</v>
      </c>
      <c r="K16" s="11" t="s">
        <v>46</v>
      </c>
      <c r="L16" s="11" t="s">
        <v>46</v>
      </c>
    </row>
    <row r="17" spans="2:12" ht="15.6" x14ac:dyDescent="0.3">
      <c r="B17" s="15"/>
      <c r="C17" s="13"/>
      <c r="D17" s="13"/>
      <c r="E17" s="15"/>
      <c r="F17" s="15"/>
      <c r="G17" s="13"/>
      <c r="H17" s="13"/>
      <c r="I17" s="13"/>
      <c r="J17" s="13"/>
      <c r="K17" s="13"/>
      <c r="L17" s="13"/>
    </row>
    <row r="18" spans="2:12" x14ac:dyDescent="0.3">
      <c r="B18" s="4"/>
    </row>
  </sheetData>
  <mergeCells count="13">
    <mergeCell ref="I1:L1"/>
    <mergeCell ref="I3:L3"/>
    <mergeCell ref="B13:D13"/>
    <mergeCell ref="B8:D8"/>
    <mergeCell ref="B4:F4"/>
    <mergeCell ref="B6:B7"/>
    <mergeCell ref="C6:C7"/>
    <mergeCell ref="D6:D7"/>
    <mergeCell ref="E6:E7"/>
    <mergeCell ref="F6:F7"/>
    <mergeCell ref="G6:G7"/>
    <mergeCell ref="H6:L6"/>
    <mergeCell ref="I2:L2"/>
  </mergeCells>
  <pageMargins left="0" right="0" top="0" bottom="0" header="0" footer="0"/>
  <pageSetup paperSize="9" scale="9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26"/>
  <sheetViews>
    <sheetView zoomScale="115" zoomScaleNormal="115" workbookViewId="0">
      <pane xSplit="3" ySplit="6" topLeftCell="F7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ColWidth="9.109375" defaultRowHeight="14.4" x14ac:dyDescent="0.3"/>
  <cols>
    <col min="1" max="1" width="9.109375" style="42"/>
    <col min="2" max="2" width="12.5546875" style="42" customWidth="1"/>
    <col min="3" max="3" width="18.33203125" style="41" customWidth="1"/>
    <col min="4" max="4" width="63.88671875" style="41" customWidth="1"/>
    <col min="5" max="5" width="12.5546875" style="42" customWidth="1"/>
    <col min="6" max="6" width="10.88671875" style="42" customWidth="1"/>
    <col min="7" max="7" width="12.33203125" style="42" customWidth="1"/>
    <col min="8" max="8" width="16.33203125" style="42" customWidth="1"/>
    <col min="9" max="9" width="11.6640625" style="42" customWidth="1"/>
    <col min="10" max="11" width="11" style="42" customWidth="1"/>
    <col min="12" max="16384" width="9.109375" style="41"/>
  </cols>
  <sheetData>
    <row r="1" spans="1:13" ht="18" x14ac:dyDescent="0.3">
      <c r="A1" s="40"/>
      <c r="B1" s="40"/>
      <c r="E1" s="40"/>
      <c r="J1" s="31" t="s">
        <v>33</v>
      </c>
      <c r="K1" s="31"/>
      <c r="L1" s="31"/>
      <c r="M1" s="31"/>
    </row>
    <row r="2" spans="1:13" ht="63.75" customHeight="1" x14ac:dyDescent="0.3">
      <c r="A2" s="40"/>
      <c r="B2" s="40"/>
      <c r="E2" s="40"/>
      <c r="J2" s="32" t="s">
        <v>94</v>
      </c>
      <c r="K2" s="32"/>
      <c r="L2" s="32"/>
      <c r="M2" s="32"/>
    </row>
    <row r="3" spans="1:13" ht="17.25" customHeight="1" x14ac:dyDescent="0.3">
      <c r="A3" s="40"/>
      <c r="B3" s="40"/>
      <c r="E3" s="40"/>
      <c r="K3" s="32" t="s">
        <v>37</v>
      </c>
      <c r="L3" s="32"/>
      <c r="M3" s="32"/>
    </row>
    <row r="4" spans="1:13" ht="15.6" x14ac:dyDescent="0.3">
      <c r="A4" s="43" t="s">
        <v>61</v>
      </c>
      <c r="B4" s="43"/>
      <c r="C4" s="43"/>
      <c r="D4" s="43"/>
      <c r="E4" s="43"/>
      <c r="F4" s="43"/>
      <c r="G4" s="43"/>
      <c r="H4" s="43"/>
      <c r="I4" s="44"/>
      <c r="J4" s="44"/>
      <c r="K4" s="44"/>
      <c r="L4" s="45"/>
      <c r="M4" s="45"/>
    </row>
    <row r="5" spans="1:13" s="47" customFormat="1" ht="37.5" customHeight="1" x14ac:dyDescent="0.3">
      <c r="A5" s="46" t="s">
        <v>0</v>
      </c>
      <c r="B5" s="46" t="s">
        <v>48</v>
      </c>
      <c r="C5" s="46" t="s">
        <v>1</v>
      </c>
      <c r="D5" s="46" t="s">
        <v>2</v>
      </c>
      <c r="E5" s="46" t="s">
        <v>48</v>
      </c>
      <c r="F5" s="46" t="s">
        <v>31</v>
      </c>
      <c r="G5" s="46" t="s">
        <v>86</v>
      </c>
      <c r="H5" s="46" t="s">
        <v>91</v>
      </c>
      <c r="I5" s="39" t="s">
        <v>47</v>
      </c>
      <c r="J5" s="39" t="s">
        <v>40</v>
      </c>
      <c r="K5" s="39"/>
      <c r="L5" s="39"/>
      <c r="M5" s="39"/>
    </row>
    <row r="6" spans="1:13" s="47" customFormat="1" ht="47.25" customHeight="1" x14ac:dyDescent="0.3">
      <c r="A6" s="48"/>
      <c r="B6" s="48"/>
      <c r="C6" s="48"/>
      <c r="D6" s="48"/>
      <c r="E6" s="48"/>
      <c r="F6" s="48"/>
      <c r="G6" s="48"/>
      <c r="H6" s="48"/>
      <c r="I6" s="39"/>
      <c r="J6" s="30" t="s">
        <v>41</v>
      </c>
      <c r="K6" s="30" t="s">
        <v>42</v>
      </c>
      <c r="L6" s="30" t="s">
        <v>43</v>
      </c>
      <c r="M6" s="30" t="s">
        <v>44</v>
      </c>
    </row>
    <row r="7" spans="1:13" ht="19.5" customHeight="1" x14ac:dyDescent="0.3">
      <c r="A7" s="49"/>
      <c r="B7" s="50" t="s">
        <v>78</v>
      </c>
      <c r="C7" s="49"/>
      <c r="D7" s="50" t="s">
        <v>92</v>
      </c>
      <c r="E7" s="50" t="s">
        <v>78</v>
      </c>
      <c r="F7" s="49"/>
      <c r="G7" s="51"/>
      <c r="H7" s="49"/>
      <c r="I7" s="30"/>
      <c r="J7" s="30"/>
      <c r="K7" s="30"/>
      <c r="L7" s="30"/>
      <c r="M7" s="30"/>
    </row>
    <row r="8" spans="1:13" ht="15.75" customHeight="1" x14ac:dyDescent="0.3">
      <c r="A8" s="30">
        <v>1</v>
      </c>
      <c r="B8" s="30" t="s">
        <v>49</v>
      </c>
      <c r="C8" s="52" t="s">
        <v>4</v>
      </c>
      <c r="D8" s="52" t="s">
        <v>63</v>
      </c>
      <c r="E8" s="30" t="s">
        <v>49</v>
      </c>
      <c r="F8" s="30" t="s">
        <v>11</v>
      </c>
      <c r="G8" s="53">
        <v>6164.62</v>
      </c>
      <c r="H8" s="54">
        <v>1</v>
      </c>
      <c r="I8" s="55">
        <v>20</v>
      </c>
      <c r="J8" s="56">
        <f>ROUND(((G8*H8*I8/100)*1.4)+(G8*H8*(100-I8)/100),2)</f>
        <v>6657.79</v>
      </c>
      <c r="K8" s="55">
        <f>ROUND(((G8*H8*I8/100)*1.68)+(G8*H8*(100-I8)/100),2)</f>
        <v>7003.01</v>
      </c>
      <c r="L8" s="55" t="s">
        <v>46</v>
      </c>
      <c r="M8" s="55" t="s">
        <v>46</v>
      </c>
    </row>
    <row r="9" spans="1:13" ht="31.5" customHeight="1" x14ac:dyDescent="0.3">
      <c r="A9" s="30">
        <f>A8+1</f>
        <v>2</v>
      </c>
      <c r="B9" s="30" t="s">
        <v>50</v>
      </c>
      <c r="C9" s="52" t="s">
        <v>6</v>
      </c>
      <c r="D9" s="52" t="s">
        <v>64</v>
      </c>
      <c r="E9" s="30" t="s">
        <v>50</v>
      </c>
      <c r="F9" s="30" t="s">
        <v>11</v>
      </c>
      <c r="G9" s="53">
        <v>6164.62</v>
      </c>
      <c r="H9" s="54">
        <v>1</v>
      </c>
      <c r="I9" s="55">
        <v>20</v>
      </c>
      <c r="J9" s="56">
        <f t="shared" ref="J9:J24" si="0">ROUND(((G9*H9*I9/100)*1.4)+(G9*H9*(100-I9)/100),2)</f>
        <v>6657.79</v>
      </c>
      <c r="K9" s="55">
        <f t="shared" ref="K9:K24" si="1">ROUND(((G9*H9*I9/100)*1.68)+(G9*H9*(100-I9)/100),2)</f>
        <v>7003.01</v>
      </c>
      <c r="L9" s="55" t="s">
        <v>46</v>
      </c>
      <c r="M9" s="55" t="s">
        <v>46</v>
      </c>
    </row>
    <row r="10" spans="1:13" ht="30.75" customHeight="1" x14ac:dyDescent="0.3">
      <c r="A10" s="30">
        <f t="shared" ref="A10:A19" si="2">A9+1</f>
        <v>3</v>
      </c>
      <c r="B10" s="30" t="s">
        <v>51</v>
      </c>
      <c r="C10" s="52" t="s">
        <v>7</v>
      </c>
      <c r="D10" s="52" t="s">
        <v>65</v>
      </c>
      <c r="E10" s="30" t="s">
        <v>51</v>
      </c>
      <c r="F10" s="30" t="s">
        <v>11</v>
      </c>
      <c r="G10" s="53">
        <v>6164.62</v>
      </c>
      <c r="H10" s="54">
        <v>1.05</v>
      </c>
      <c r="I10" s="55">
        <v>20</v>
      </c>
      <c r="J10" s="56">
        <f t="shared" si="0"/>
        <v>6990.68</v>
      </c>
      <c r="K10" s="55">
        <f t="shared" si="1"/>
        <v>7353.16</v>
      </c>
      <c r="L10" s="55" t="s">
        <v>46</v>
      </c>
      <c r="M10" s="55" t="s">
        <v>46</v>
      </c>
    </row>
    <row r="11" spans="1:13" ht="15.75" customHeight="1" x14ac:dyDescent="0.3">
      <c r="A11" s="30">
        <f t="shared" si="2"/>
        <v>4</v>
      </c>
      <c r="B11" s="30" t="s">
        <v>52</v>
      </c>
      <c r="C11" s="52" t="s">
        <v>8</v>
      </c>
      <c r="D11" s="52" t="s">
        <v>66</v>
      </c>
      <c r="E11" s="30" t="s">
        <v>52</v>
      </c>
      <c r="F11" s="30" t="s">
        <v>11</v>
      </c>
      <c r="G11" s="53">
        <v>6164.62</v>
      </c>
      <c r="H11" s="54">
        <v>1.08</v>
      </c>
      <c r="I11" s="55">
        <v>20</v>
      </c>
      <c r="J11" s="56">
        <f t="shared" si="0"/>
        <v>7190.41</v>
      </c>
      <c r="K11" s="55">
        <f t="shared" si="1"/>
        <v>7563.25</v>
      </c>
      <c r="L11" s="55" t="s">
        <v>46</v>
      </c>
      <c r="M11" s="55" t="s">
        <v>46</v>
      </c>
    </row>
    <row r="12" spans="1:13" ht="15.6" x14ac:dyDescent="0.3">
      <c r="A12" s="30">
        <f t="shared" si="2"/>
        <v>5</v>
      </c>
      <c r="B12" s="30" t="s">
        <v>53</v>
      </c>
      <c r="C12" s="52" t="s">
        <v>10</v>
      </c>
      <c r="D12" s="52" t="s">
        <v>67</v>
      </c>
      <c r="E12" s="30" t="s">
        <v>53</v>
      </c>
      <c r="F12" s="30" t="s">
        <v>11</v>
      </c>
      <c r="G12" s="53">
        <v>6164.62</v>
      </c>
      <c r="H12" s="54">
        <v>0.92</v>
      </c>
      <c r="I12" s="55">
        <v>20</v>
      </c>
      <c r="J12" s="56">
        <f t="shared" si="0"/>
        <v>6125.17</v>
      </c>
      <c r="K12" s="55">
        <f t="shared" si="1"/>
        <v>6442.77</v>
      </c>
      <c r="L12" s="55" t="s">
        <v>46</v>
      </c>
      <c r="M12" s="55" t="s">
        <v>46</v>
      </c>
    </row>
    <row r="13" spans="1:13" ht="31.2" x14ac:dyDescent="0.3">
      <c r="A13" s="30">
        <f t="shared" si="2"/>
        <v>6</v>
      </c>
      <c r="B13" s="30" t="s">
        <v>54</v>
      </c>
      <c r="C13" s="52" t="s">
        <v>12</v>
      </c>
      <c r="D13" s="52" t="s">
        <v>68</v>
      </c>
      <c r="E13" s="30" t="s">
        <v>54</v>
      </c>
      <c r="F13" s="30" t="s">
        <v>11</v>
      </c>
      <c r="G13" s="53">
        <v>6164.62</v>
      </c>
      <c r="H13" s="54">
        <v>2.76</v>
      </c>
      <c r="I13" s="55">
        <v>20</v>
      </c>
      <c r="J13" s="56">
        <f t="shared" si="0"/>
        <v>18375.5</v>
      </c>
      <c r="K13" s="57">
        <f t="shared" si="1"/>
        <v>19328.3</v>
      </c>
      <c r="L13" s="55" t="s">
        <v>46</v>
      </c>
      <c r="M13" s="55" t="s">
        <v>46</v>
      </c>
    </row>
    <row r="14" spans="1:13" ht="15.6" x14ac:dyDescent="0.3">
      <c r="A14" s="30">
        <f t="shared" si="2"/>
        <v>7</v>
      </c>
      <c r="B14" s="30" t="s">
        <v>55</v>
      </c>
      <c r="C14" s="58" t="s">
        <v>13</v>
      </c>
      <c r="D14" s="52" t="s">
        <v>69</v>
      </c>
      <c r="E14" s="30" t="s">
        <v>55</v>
      </c>
      <c r="F14" s="30" t="s">
        <v>11</v>
      </c>
      <c r="G14" s="53">
        <v>6164.62</v>
      </c>
      <c r="H14" s="54">
        <v>2.88</v>
      </c>
      <c r="I14" s="55">
        <v>20</v>
      </c>
      <c r="J14" s="56">
        <f t="shared" si="0"/>
        <v>19174.43</v>
      </c>
      <c r="K14" s="57">
        <f t="shared" si="1"/>
        <v>20168.66</v>
      </c>
      <c r="L14" s="55" t="s">
        <v>46</v>
      </c>
      <c r="M14" s="55" t="s">
        <v>46</v>
      </c>
    </row>
    <row r="15" spans="1:13" ht="15.6" x14ac:dyDescent="0.3">
      <c r="A15" s="30">
        <f t="shared" si="2"/>
        <v>8</v>
      </c>
      <c r="B15" s="30" t="s">
        <v>56</v>
      </c>
      <c r="C15" s="58" t="s">
        <v>14</v>
      </c>
      <c r="D15" s="52" t="s">
        <v>70</v>
      </c>
      <c r="E15" s="30" t="s">
        <v>56</v>
      </c>
      <c r="F15" s="30" t="s">
        <v>11</v>
      </c>
      <c r="G15" s="53">
        <v>6164.62</v>
      </c>
      <c r="H15" s="54">
        <v>2.5099999999999998</v>
      </c>
      <c r="I15" s="55">
        <v>20</v>
      </c>
      <c r="J15" s="56">
        <f t="shared" si="0"/>
        <v>16711.05</v>
      </c>
      <c r="K15" s="57">
        <f t="shared" si="1"/>
        <v>17577.55</v>
      </c>
      <c r="L15" s="55" t="s">
        <v>46</v>
      </c>
      <c r="M15" s="55" t="s">
        <v>46</v>
      </c>
    </row>
    <row r="16" spans="1:13" ht="15.6" x14ac:dyDescent="0.3">
      <c r="A16" s="30">
        <f t="shared" si="2"/>
        <v>9</v>
      </c>
      <c r="B16" s="30" t="s">
        <v>87</v>
      </c>
      <c r="C16" s="58" t="s">
        <v>15</v>
      </c>
      <c r="D16" s="52" t="s">
        <v>71</v>
      </c>
      <c r="E16" s="30" t="s">
        <v>87</v>
      </c>
      <c r="F16" s="30" t="s">
        <v>11</v>
      </c>
      <c r="G16" s="53">
        <v>6164.62</v>
      </c>
      <c r="H16" s="54">
        <v>3.01</v>
      </c>
      <c r="I16" s="55">
        <v>20</v>
      </c>
      <c r="J16" s="56">
        <f t="shared" si="0"/>
        <v>20039.95</v>
      </c>
      <c r="K16" s="57">
        <f t="shared" si="1"/>
        <v>21079.06</v>
      </c>
      <c r="L16" s="55" t="s">
        <v>46</v>
      </c>
      <c r="M16" s="55" t="s">
        <v>46</v>
      </c>
    </row>
    <row r="17" spans="1:13" ht="31.2" x14ac:dyDescent="0.3">
      <c r="A17" s="30">
        <f t="shared" si="2"/>
        <v>10</v>
      </c>
      <c r="B17" s="30" t="s">
        <v>88</v>
      </c>
      <c r="C17" s="52" t="s">
        <v>16</v>
      </c>
      <c r="D17" s="52" t="s">
        <v>72</v>
      </c>
      <c r="E17" s="30" t="s">
        <v>88</v>
      </c>
      <c r="F17" s="30" t="s">
        <v>17</v>
      </c>
      <c r="G17" s="53">
        <v>6164.62</v>
      </c>
      <c r="H17" s="54">
        <v>5.23</v>
      </c>
      <c r="I17" s="55">
        <v>15</v>
      </c>
      <c r="J17" s="56">
        <f t="shared" si="0"/>
        <v>34175.42</v>
      </c>
      <c r="K17" s="57">
        <f t="shared" si="1"/>
        <v>35529.54</v>
      </c>
      <c r="L17" s="55" t="s">
        <v>46</v>
      </c>
      <c r="M17" s="55" t="s">
        <v>46</v>
      </c>
    </row>
    <row r="18" spans="1:13" ht="31.2" x14ac:dyDescent="0.3">
      <c r="A18" s="30">
        <f t="shared" si="2"/>
        <v>11</v>
      </c>
      <c r="B18" s="30" t="s">
        <v>89</v>
      </c>
      <c r="C18" s="58" t="s">
        <v>18</v>
      </c>
      <c r="D18" s="52" t="s">
        <v>73</v>
      </c>
      <c r="E18" s="30" t="s">
        <v>89</v>
      </c>
      <c r="F18" s="30" t="s">
        <v>17</v>
      </c>
      <c r="G18" s="53">
        <v>6164.62</v>
      </c>
      <c r="H18" s="54">
        <v>5.48</v>
      </c>
      <c r="I18" s="55">
        <v>15</v>
      </c>
      <c r="J18" s="56">
        <f t="shared" si="0"/>
        <v>35809.040000000001</v>
      </c>
      <c r="K18" s="57">
        <f t="shared" si="1"/>
        <v>37227.89</v>
      </c>
      <c r="L18" s="55" t="s">
        <v>46</v>
      </c>
      <c r="M18" s="55" t="s">
        <v>46</v>
      </c>
    </row>
    <row r="19" spans="1:13" ht="31.2" x14ac:dyDescent="0.3">
      <c r="A19" s="30">
        <f t="shared" si="2"/>
        <v>12</v>
      </c>
      <c r="B19" s="30" t="s">
        <v>90</v>
      </c>
      <c r="C19" s="58" t="s">
        <v>19</v>
      </c>
      <c r="D19" s="52" t="s">
        <v>74</v>
      </c>
      <c r="E19" s="30" t="s">
        <v>90</v>
      </c>
      <c r="F19" s="30" t="s">
        <v>17</v>
      </c>
      <c r="G19" s="53">
        <v>6164.62</v>
      </c>
      <c r="H19" s="54">
        <v>5.73</v>
      </c>
      <c r="I19" s="55">
        <v>15</v>
      </c>
      <c r="J19" s="56">
        <f t="shared" si="0"/>
        <v>37442.67</v>
      </c>
      <c r="K19" s="55">
        <f t="shared" si="1"/>
        <v>38926.25</v>
      </c>
      <c r="L19" s="55" t="s">
        <v>46</v>
      </c>
      <c r="M19" s="55" t="s">
        <v>46</v>
      </c>
    </row>
    <row r="20" spans="1:13" ht="15.6" x14ac:dyDescent="0.3">
      <c r="A20" s="30"/>
      <c r="B20" s="59" t="s">
        <v>79</v>
      </c>
      <c r="C20" s="52"/>
      <c r="D20" s="60" t="s">
        <v>93</v>
      </c>
      <c r="E20" s="59" t="s">
        <v>79</v>
      </c>
      <c r="F20" s="59"/>
      <c r="G20" s="61"/>
      <c r="H20" s="54"/>
      <c r="I20" s="55"/>
      <c r="J20" s="56"/>
      <c r="K20" s="55"/>
      <c r="L20" s="55"/>
      <c r="M20" s="55"/>
    </row>
    <row r="21" spans="1:13" ht="46.8" x14ac:dyDescent="0.3">
      <c r="A21" s="30">
        <v>13</v>
      </c>
      <c r="B21" s="30" t="s">
        <v>57</v>
      </c>
      <c r="C21" s="52" t="s">
        <v>21</v>
      </c>
      <c r="D21" s="52" t="s">
        <v>75</v>
      </c>
      <c r="E21" s="30" t="s">
        <v>57</v>
      </c>
      <c r="F21" s="30" t="s">
        <v>23</v>
      </c>
      <c r="G21" s="53">
        <v>4867.72</v>
      </c>
      <c r="H21" s="54">
        <v>1</v>
      </c>
      <c r="I21" s="55">
        <v>15</v>
      </c>
      <c r="J21" s="55">
        <f t="shared" si="0"/>
        <v>5159.78</v>
      </c>
      <c r="K21" s="55">
        <f t="shared" si="1"/>
        <v>5364.23</v>
      </c>
      <c r="L21" s="55" t="s">
        <v>46</v>
      </c>
      <c r="M21" s="55" t="s">
        <v>46</v>
      </c>
    </row>
    <row r="22" spans="1:13" ht="46.8" x14ac:dyDescent="0.3">
      <c r="A22" s="30">
        <f>A21+1</f>
        <v>14</v>
      </c>
      <c r="B22" s="30" t="s">
        <v>58</v>
      </c>
      <c r="C22" s="52" t="s">
        <v>24</v>
      </c>
      <c r="D22" s="52" t="s">
        <v>76</v>
      </c>
      <c r="E22" s="30" t="s">
        <v>58</v>
      </c>
      <c r="F22" s="30" t="s">
        <v>23</v>
      </c>
      <c r="G22" s="53">
        <v>4867.72</v>
      </c>
      <c r="H22" s="54">
        <v>1.24</v>
      </c>
      <c r="I22" s="55">
        <v>15</v>
      </c>
      <c r="J22" s="55">
        <f t="shared" si="0"/>
        <v>6398.13</v>
      </c>
      <c r="K22" s="55">
        <f t="shared" si="1"/>
        <v>6651.64</v>
      </c>
      <c r="L22" s="55" t="s">
        <v>46</v>
      </c>
      <c r="M22" s="55" t="s">
        <v>46</v>
      </c>
    </row>
    <row r="23" spans="1:13" ht="46.8" x14ac:dyDescent="0.3">
      <c r="A23" s="30">
        <f t="shared" ref="A23:A24" si="3">A22+1</f>
        <v>15</v>
      </c>
      <c r="B23" s="30" t="s">
        <v>59</v>
      </c>
      <c r="C23" s="52" t="s">
        <v>26</v>
      </c>
      <c r="D23" s="52" t="s">
        <v>77</v>
      </c>
      <c r="E23" s="30" t="s">
        <v>59</v>
      </c>
      <c r="F23" s="30" t="s">
        <v>23</v>
      </c>
      <c r="G23" s="53">
        <v>4867.72</v>
      </c>
      <c r="H23" s="54">
        <v>1.0900000000000001</v>
      </c>
      <c r="I23" s="55">
        <v>15</v>
      </c>
      <c r="J23" s="55">
        <f t="shared" si="0"/>
        <v>5624.16</v>
      </c>
      <c r="K23" s="55">
        <f t="shared" si="1"/>
        <v>5847.01</v>
      </c>
      <c r="L23" s="55" t="s">
        <v>46</v>
      </c>
      <c r="M23" s="55" t="s">
        <v>46</v>
      </c>
    </row>
    <row r="24" spans="1:13" ht="46.8" x14ac:dyDescent="0.3">
      <c r="A24" s="30">
        <f t="shared" si="3"/>
        <v>16</v>
      </c>
      <c r="B24" s="30" t="s">
        <v>60</v>
      </c>
      <c r="C24" s="58" t="s">
        <v>22</v>
      </c>
      <c r="D24" s="52" t="s">
        <v>62</v>
      </c>
      <c r="E24" s="30" t="s">
        <v>60</v>
      </c>
      <c r="F24" s="30" t="s">
        <v>23</v>
      </c>
      <c r="G24" s="53">
        <v>4867.72</v>
      </c>
      <c r="H24" s="54">
        <v>4.92</v>
      </c>
      <c r="I24" s="55">
        <v>15</v>
      </c>
      <c r="J24" s="55">
        <f t="shared" si="0"/>
        <v>25386.13</v>
      </c>
      <c r="K24" s="57">
        <f t="shared" si="1"/>
        <v>26392</v>
      </c>
      <c r="L24" s="55" t="s">
        <v>46</v>
      </c>
      <c r="M24" s="55" t="s">
        <v>46</v>
      </c>
    </row>
    <row r="25" spans="1:13" ht="15.6" x14ac:dyDescent="0.3">
      <c r="A25" s="44"/>
      <c r="B25" s="44"/>
      <c r="C25" s="45"/>
      <c r="D25" s="45"/>
      <c r="E25" s="44"/>
      <c r="F25" s="44"/>
      <c r="G25" s="44"/>
      <c r="H25" s="44"/>
      <c r="I25" s="44"/>
      <c r="J25" s="44"/>
      <c r="K25" s="44"/>
      <c r="L25" s="45"/>
      <c r="M25" s="45"/>
    </row>
    <row r="26" spans="1:13" ht="15.6" x14ac:dyDescent="0.3">
      <c r="A26" s="44"/>
      <c r="B26" s="44"/>
      <c r="C26" s="45"/>
      <c r="D26" s="45"/>
      <c r="E26" s="44"/>
      <c r="F26" s="44"/>
      <c r="G26" s="44"/>
      <c r="H26" s="44"/>
      <c r="I26" s="44"/>
      <c r="J26" s="44"/>
      <c r="K26" s="44"/>
      <c r="L26" s="45"/>
      <c r="M26" s="45"/>
    </row>
  </sheetData>
  <mergeCells count="14">
    <mergeCell ref="J2:M2"/>
    <mergeCell ref="J1:M1"/>
    <mergeCell ref="A4:H4"/>
    <mergeCell ref="K3:M3"/>
    <mergeCell ref="J5:M5"/>
    <mergeCell ref="A5:A6"/>
    <mergeCell ref="C5:C6"/>
    <mergeCell ref="F5:F6"/>
    <mergeCell ref="H5:H6"/>
    <mergeCell ref="I5:I6"/>
    <mergeCell ref="G5:G6"/>
    <mergeCell ref="B5:B6"/>
    <mergeCell ref="D5:D6"/>
    <mergeCell ref="E5:E6"/>
  </mergeCells>
  <pageMargins left="0.28999999999999998" right="0.17" top="0.64" bottom="0.41" header="0.31496062992125984" footer="0.31496062992125984"/>
  <pageSetup paperSize="9" scale="6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6"/>
  <sheetViews>
    <sheetView tabSelected="1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5" sqref="D5:D6"/>
    </sheetView>
  </sheetViews>
  <sheetFormatPr defaultColWidth="9.109375" defaultRowHeight="14.4" x14ac:dyDescent="0.3"/>
  <cols>
    <col min="1" max="1" width="6" style="42" customWidth="1"/>
    <col min="2" max="2" width="13" style="42" customWidth="1"/>
    <col min="3" max="3" width="16" style="41" customWidth="1"/>
    <col min="4" max="4" width="38.109375" style="41" customWidth="1"/>
    <col min="5" max="5" width="13" style="42" customWidth="1"/>
    <col min="6" max="6" width="13.109375" style="42" customWidth="1"/>
    <col min="7" max="7" width="10.6640625" style="42" customWidth="1"/>
    <col min="8" max="8" width="15.44140625" style="42" customWidth="1"/>
    <col min="9" max="9" width="11.5546875" style="41" customWidth="1"/>
    <col min="10" max="11" width="10.33203125" style="41" customWidth="1"/>
    <col min="12" max="16384" width="9.109375" style="41"/>
  </cols>
  <sheetData>
    <row r="1" spans="1:13" ht="18" x14ac:dyDescent="0.3">
      <c r="A1" s="40"/>
      <c r="B1" s="40"/>
      <c r="E1" s="40"/>
      <c r="I1" s="31" t="s">
        <v>33</v>
      </c>
      <c r="J1" s="31"/>
      <c r="K1" s="31"/>
      <c r="L1" s="31"/>
      <c r="M1" s="31"/>
    </row>
    <row r="2" spans="1:13" ht="46.95" customHeight="1" x14ac:dyDescent="0.3">
      <c r="A2" s="40"/>
      <c r="B2" s="40"/>
      <c r="E2" s="40"/>
      <c r="I2" s="32" t="s">
        <v>94</v>
      </c>
      <c r="J2" s="32"/>
      <c r="K2" s="32"/>
      <c r="L2" s="32"/>
      <c r="M2" s="32"/>
    </row>
    <row r="3" spans="1:13" ht="18.75" customHeight="1" x14ac:dyDescent="0.3">
      <c r="A3" s="40"/>
      <c r="B3" s="40"/>
      <c r="E3" s="40"/>
      <c r="K3" s="32" t="s">
        <v>38</v>
      </c>
      <c r="L3" s="32"/>
      <c r="M3" s="32"/>
    </row>
    <row r="4" spans="1:13" ht="15.6" x14ac:dyDescent="0.3">
      <c r="A4" s="43" t="s">
        <v>36</v>
      </c>
      <c r="B4" s="43"/>
      <c r="C4" s="43"/>
      <c r="D4" s="43"/>
      <c r="E4" s="43"/>
      <c r="F4" s="43"/>
      <c r="G4" s="43"/>
      <c r="H4" s="43"/>
      <c r="I4" s="45"/>
      <c r="J4" s="45"/>
      <c r="K4" s="45"/>
      <c r="L4" s="45"/>
      <c r="M4" s="45"/>
    </row>
    <row r="5" spans="1:13" s="47" customFormat="1" ht="39.6" customHeight="1" x14ac:dyDescent="0.3">
      <c r="A5" s="39" t="s">
        <v>0</v>
      </c>
      <c r="B5" s="46" t="s">
        <v>48</v>
      </c>
      <c r="C5" s="39" t="s">
        <v>1</v>
      </c>
      <c r="D5" s="46" t="s">
        <v>2</v>
      </c>
      <c r="E5" s="46" t="s">
        <v>48</v>
      </c>
      <c r="F5" s="39" t="s">
        <v>31</v>
      </c>
      <c r="G5" s="46" t="s">
        <v>86</v>
      </c>
      <c r="H5" s="39" t="s">
        <v>91</v>
      </c>
      <c r="I5" s="39" t="s">
        <v>47</v>
      </c>
      <c r="J5" s="39" t="s">
        <v>40</v>
      </c>
      <c r="K5" s="39"/>
      <c r="L5" s="39"/>
      <c r="M5" s="39"/>
    </row>
    <row r="6" spans="1:13" s="47" customFormat="1" ht="46.8" x14ac:dyDescent="0.3">
      <c r="A6" s="39"/>
      <c r="B6" s="48"/>
      <c r="C6" s="39"/>
      <c r="D6" s="48"/>
      <c r="E6" s="48"/>
      <c r="F6" s="39"/>
      <c r="G6" s="48"/>
      <c r="H6" s="39"/>
      <c r="I6" s="39"/>
      <c r="J6" s="30" t="s">
        <v>41</v>
      </c>
      <c r="K6" s="30" t="s">
        <v>42</v>
      </c>
      <c r="L6" s="30" t="s">
        <v>43</v>
      </c>
      <c r="M6" s="30" t="s">
        <v>44</v>
      </c>
    </row>
    <row r="7" spans="1:13" s="45" customFormat="1" ht="31.2" x14ac:dyDescent="0.3">
      <c r="A7" s="30"/>
      <c r="B7" s="59" t="s">
        <v>84</v>
      </c>
      <c r="C7" s="30"/>
      <c r="D7" s="62" t="s">
        <v>95</v>
      </c>
      <c r="E7" s="59" t="s">
        <v>84</v>
      </c>
      <c r="F7" s="30"/>
      <c r="G7" s="51"/>
      <c r="H7" s="30"/>
      <c r="I7" s="63"/>
      <c r="J7" s="30"/>
      <c r="K7" s="30"/>
      <c r="L7" s="30"/>
      <c r="M7" s="30"/>
    </row>
    <row r="8" spans="1:13" s="45" customFormat="1" ht="32.25" customHeight="1" x14ac:dyDescent="0.3">
      <c r="A8" s="30">
        <v>1</v>
      </c>
      <c r="B8" s="30" t="s">
        <v>80</v>
      </c>
      <c r="C8" s="52" t="s">
        <v>4</v>
      </c>
      <c r="D8" s="52" t="s">
        <v>63</v>
      </c>
      <c r="E8" s="30" t="s">
        <v>80</v>
      </c>
      <c r="F8" s="30" t="s">
        <v>11</v>
      </c>
      <c r="G8" s="53">
        <v>6164.62</v>
      </c>
      <c r="H8" s="54">
        <v>1</v>
      </c>
      <c r="I8" s="64">
        <v>20</v>
      </c>
      <c r="J8" s="65">
        <f>ROUND(((G8*H8*I8/100)*1.4)+(G8*H8*(100-I8)/100),2)</f>
        <v>6657.79</v>
      </c>
      <c r="K8" s="65">
        <f>ROUND(((G8*H8*I8/100)*1.68)+(G8*H8*(100-I8)/100),2)</f>
        <v>7003.01</v>
      </c>
      <c r="L8" s="64" t="s">
        <v>46</v>
      </c>
      <c r="M8" s="64" t="s">
        <v>46</v>
      </c>
    </row>
    <row r="9" spans="1:13" s="45" customFormat="1" ht="46.8" x14ac:dyDescent="0.3">
      <c r="A9" s="30">
        <f>A8+1</f>
        <v>2</v>
      </c>
      <c r="B9" s="30" t="s">
        <v>81</v>
      </c>
      <c r="C9" s="52" t="s">
        <v>7</v>
      </c>
      <c r="D9" s="52" t="s">
        <v>65</v>
      </c>
      <c r="E9" s="30" t="s">
        <v>81</v>
      </c>
      <c r="F9" s="30" t="s">
        <v>11</v>
      </c>
      <c r="G9" s="53">
        <v>6164.62</v>
      </c>
      <c r="H9" s="54">
        <v>1.05</v>
      </c>
      <c r="I9" s="64">
        <v>20</v>
      </c>
      <c r="J9" s="65">
        <f>ROUND(((G9*H9*I9/100)*1.4)+(G9*H9*(100-I9)/100),2)</f>
        <v>6990.68</v>
      </c>
      <c r="K9" s="65">
        <f>ROUND(((G9*H9*I9/100)*1.68)+(G9*H9*(100-I9)/100),2)</f>
        <v>7353.16</v>
      </c>
      <c r="L9" s="64" t="s">
        <v>46</v>
      </c>
      <c r="M9" s="64" t="s">
        <v>46</v>
      </c>
    </row>
    <row r="10" spans="1:13" s="45" customFormat="1" ht="32.25" customHeight="1" x14ac:dyDescent="0.3">
      <c r="A10" s="30">
        <f t="shared" ref="A10:A11" si="0">A9+1</f>
        <v>3</v>
      </c>
      <c r="B10" s="30" t="s">
        <v>82</v>
      </c>
      <c r="C10" s="52" t="s">
        <v>6</v>
      </c>
      <c r="D10" s="52" t="s">
        <v>64</v>
      </c>
      <c r="E10" s="30" t="s">
        <v>82</v>
      </c>
      <c r="F10" s="30" t="s">
        <v>11</v>
      </c>
      <c r="G10" s="53">
        <v>6164.62</v>
      </c>
      <c r="H10" s="54">
        <v>1</v>
      </c>
      <c r="I10" s="64">
        <v>20</v>
      </c>
      <c r="J10" s="65">
        <f t="shared" ref="J10:J12" si="1">ROUND(((G10*H10*I10/100)*1.4)+(G10*H10*(100-I10)/100),2)</f>
        <v>6657.79</v>
      </c>
      <c r="K10" s="65">
        <f t="shared" ref="K10:K12" si="2">ROUND(((G10*H10*I10/100)*1.68)+(G10*H10*(100-I10)/100),2)</f>
        <v>7003.01</v>
      </c>
      <c r="L10" s="64" t="s">
        <v>46</v>
      </c>
      <c r="M10" s="64" t="s">
        <v>46</v>
      </c>
    </row>
    <row r="11" spans="1:13" s="45" customFormat="1" ht="32.25" customHeight="1" x14ac:dyDescent="0.3">
      <c r="A11" s="30">
        <f t="shared" si="0"/>
        <v>4</v>
      </c>
      <c r="B11" s="30" t="s">
        <v>83</v>
      </c>
      <c r="C11" s="52" t="s">
        <v>8</v>
      </c>
      <c r="D11" s="52" t="s">
        <v>66</v>
      </c>
      <c r="E11" s="30" t="s">
        <v>83</v>
      </c>
      <c r="F11" s="30" t="s">
        <v>11</v>
      </c>
      <c r="G11" s="53">
        <v>6164.62</v>
      </c>
      <c r="H11" s="54">
        <v>1.08</v>
      </c>
      <c r="I11" s="64">
        <v>20</v>
      </c>
      <c r="J11" s="65">
        <f t="shared" si="1"/>
        <v>7190.41</v>
      </c>
      <c r="K11" s="65">
        <f t="shared" si="2"/>
        <v>7563.25</v>
      </c>
      <c r="L11" s="64" t="s">
        <v>46</v>
      </c>
      <c r="M11" s="64" t="s">
        <v>46</v>
      </c>
    </row>
    <row r="12" spans="1:13" s="45" customFormat="1" ht="44.25" customHeight="1" x14ac:dyDescent="0.3">
      <c r="A12" s="30">
        <v>5</v>
      </c>
      <c r="B12" s="30" t="s">
        <v>96</v>
      </c>
      <c r="C12" s="52" t="s">
        <v>21</v>
      </c>
      <c r="D12" s="52" t="s">
        <v>75</v>
      </c>
      <c r="E12" s="30" t="s">
        <v>96</v>
      </c>
      <c r="F12" s="30" t="s">
        <v>23</v>
      </c>
      <c r="G12" s="53">
        <v>4867.72</v>
      </c>
      <c r="H12" s="54">
        <v>1</v>
      </c>
      <c r="I12" s="64">
        <v>15</v>
      </c>
      <c r="J12" s="65">
        <f t="shared" si="1"/>
        <v>5159.78</v>
      </c>
      <c r="K12" s="65">
        <f t="shared" si="2"/>
        <v>5364.23</v>
      </c>
      <c r="L12" s="64" t="s">
        <v>46</v>
      </c>
      <c r="M12" s="64" t="s">
        <v>46</v>
      </c>
    </row>
    <row r="13" spans="1:13" s="45" customFormat="1" ht="62.4" x14ac:dyDescent="0.3">
      <c r="A13" s="30">
        <f>A12+1</f>
        <v>6</v>
      </c>
      <c r="B13" s="30" t="s">
        <v>97</v>
      </c>
      <c r="C13" s="52" t="s">
        <v>24</v>
      </c>
      <c r="D13" s="52" t="s">
        <v>76</v>
      </c>
      <c r="E13" s="30" t="s">
        <v>97</v>
      </c>
      <c r="F13" s="30" t="s">
        <v>23</v>
      </c>
      <c r="G13" s="53">
        <v>4867.72</v>
      </c>
      <c r="H13" s="54">
        <v>1.24</v>
      </c>
      <c r="I13" s="64">
        <v>15</v>
      </c>
      <c r="J13" s="65">
        <f t="shared" ref="J13:J14" si="3">ROUND(((G13*H13*I13/100)*1.4)+(G13*H13*(100-I13)/100),2)</f>
        <v>6398.13</v>
      </c>
      <c r="K13" s="65">
        <f t="shared" ref="K13:K14" si="4">ROUND(((G13*H13*I13/100)*1.68)+(G13*H13*(100-I13)/100),2)</f>
        <v>6651.64</v>
      </c>
      <c r="L13" s="64" t="s">
        <v>46</v>
      </c>
      <c r="M13" s="64" t="s">
        <v>46</v>
      </c>
    </row>
    <row r="14" spans="1:13" s="45" customFormat="1" ht="53.25" customHeight="1" x14ac:dyDescent="0.3">
      <c r="A14" s="30">
        <f>A13+1</f>
        <v>7</v>
      </c>
      <c r="B14" s="30" t="s">
        <v>98</v>
      </c>
      <c r="C14" s="52" t="s">
        <v>26</v>
      </c>
      <c r="D14" s="52" t="s">
        <v>77</v>
      </c>
      <c r="E14" s="30" t="s">
        <v>98</v>
      </c>
      <c r="F14" s="30" t="s">
        <v>23</v>
      </c>
      <c r="G14" s="53">
        <v>4867.72</v>
      </c>
      <c r="H14" s="54">
        <v>1.0900000000000001</v>
      </c>
      <c r="I14" s="64">
        <v>15</v>
      </c>
      <c r="J14" s="65">
        <f t="shared" si="3"/>
        <v>5624.16</v>
      </c>
      <c r="K14" s="65">
        <f t="shared" si="4"/>
        <v>5847.01</v>
      </c>
      <c r="L14" s="64" t="s">
        <v>46</v>
      </c>
      <c r="M14" s="64" t="s">
        <v>46</v>
      </c>
    </row>
    <row r="16" spans="1:13" x14ac:dyDescent="0.3">
      <c r="A16" s="66"/>
      <c r="B16" s="66"/>
      <c r="E16" s="66"/>
    </row>
  </sheetData>
  <mergeCells count="14">
    <mergeCell ref="I1:M1"/>
    <mergeCell ref="I2:M2"/>
    <mergeCell ref="A4:H4"/>
    <mergeCell ref="K3:M3"/>
    <mergeCell ref="I5:I6"/>
    <mergeCell ref="J5:M5"/>
    <mergeCell ref="A5:A6"/>
    <mergeCell ref="C5:C6"/>
    <mergeCell ref="F5:F6"/>
    <mergeCell ref="H5:H6"/>
    <mergeCell ref="G5:G6"/>
    <mergeCell ref="D5:D6"/>
    <mergeCell ref="B5:B6"/>
    <mergeCell ref="E5:E6"/>
  </mergeCells>
  <pageMargins left="0" right="0" top="0" bottom="0" header="0" footer="0"/>
  <pageSetup paperSize="9" scale="8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 2</vt:lpstr>
      <vt:lpstr>Таблица 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Максименко Ирина Николаевна</cp:lastModifiedBy>
  <cp:lastPrinted>2022-03-29T00:16:44Z</cp:lastPrinted>
  <dcterms:created xsi:type="dcterms:W3CDTF">2022-01-24T00:29:44Z</dcterms:created>
  <dcterms:modified xsi:type="dcterms:W3CDTF">2022-03-29T00:18:53Z</dcterms:modified>
</cp:coreProperties>
</file>